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040608【収益アパート】Grande東本町( 大物アパート )\物件シート\"/>
    </mc:Choice>
  </mc:AlternateContent>
  <xr:revisionPtr revIDLastSave="0" documentId="8_{DB6FCC99-1E14-4EF0-8C73-6ADA49C366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<sst xmlns="http://schemas.openxmlformats.org/spreadsheetml/2006/main" count="65" uniqueCount="54">
  <si>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</si>
  <si>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</si>
  <si>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</si>
  <si>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</si>
  <si>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</si>
  <si>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</si>
  <si>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</si>
  <si>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</si>
  <si>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</si>
  <si>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</si>
  <si>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</si>
  <si>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</si>
  <si>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</si>
  <si>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</si>
  <si>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</si>
  <si>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</si>
  <si>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</si>
  <si>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</si>
  <si>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</si>
  <si>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</si>
  <si>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</si>
  <si>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</si>
  <si>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</si>
  <si>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</si>
  <si>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</si>
  <si>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</si>
  <si>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</si>
  <si>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</si>
  <si>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</si>
  <si>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</si>
  <si>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</si>
  <si>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</si>
  <si>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</si>
  <si>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</si>
  <si>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</si>
  <si>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</si>
  <si>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</si>
  <si>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</si>
  <si>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</si>
  <si>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</si>
  <si>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</si>
  <si>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</si>
  <si>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</si>
  <si>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</si>
  <si>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</si>
  <si>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</si>
  <si>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</si>
  <si>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</si>
  <si>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</si>
  <si>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</si>
  <si>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尼崎市東本町3丁目48</t>
    <rPh sb="0" eb="3">
      <t>アマガサキシ</t>
    </rPh>
    <rPh sb="3" eb="6">
      <t>ヒガシホンマチ</t>
    </rPh>
    <rPh sb="7" eb="9">
      <t>チョウメ</t>
    </rPh>
    <phoneticPr fontId="2"/>
  </si>
  <si>
    <t>Grande東本町　101号室</t>
    <rPh sb="6" eb="9">
      <t>ヒガシホンマチ</t>
    </rPh>
    <rPh sb="13" eb="15">
      <t>ゴウシツ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</si>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</sst>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2" sqref="A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5" t="str">
        <f ca="1">TEXT(AG4,"yyyy 年 mm 月 d 日")</f>
        <v>2024 年 10 月 20 日</v>
      </c>
      <c r="Y2" s="85"/>
      <c r="Z2" s="85"/>
      <c r="AA2" s="85"/>
      <c r="AB2" s="85"/>
      <c r="AC2" s="85"/>
      <c r="AD2" s="85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45585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3" t="s">
        <v>33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2"/>
      <c r="O6" s="12"/>
      <c r="P6" s="4"/>
      <c r="Q6" s="13"/>
      <c r="R6" s="64" t="str">
        <f>"所在地  "&amp;AH7</f>
        <v>所在地  神戸市〇〇区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4" t="str">
        <f>"建物名  "&amp;AH9</f>
        <v>建物名  〇〇ビル １１１１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4" t="str">
        <f>"商  号  "&amp;AH11</f>
        <v>商  号  株式会社〇〇不動産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6.9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4" t="str">
        <f>"担当者  "&amp;AH13</f>
        <v>担当者  山田太郎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51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4" t="str">
        <f>"TEL  "&amp;AH15&amp;"     FAX  "&amp;AH16</f>
        <v>TEL  078-000-0000     FAX  078-000-0001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0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2" t="s">
        <v>45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17"/>
      <c r="AF18" s="2"/>
      <c r="AG18" s="2"/>
      <c r="AH18" s="52" t="s">
        <v>31</v>
      </c>
      <c r="AI18" s="52"/>
      <c r="AJ18" s="52"/>
      <c r="AK18" s="10"/>
      <c r="AL18" s="2"/>
      <c r="AM18" s="2"/>
      <c r="AN18" s="2"/>
      <c r="AO18" s="2"/>
      <c r="AP18" s="2"/>
      <c r="AQ18" s="2"/>
    </row>
    <row r="19" spans="1:43" ht="15.75" customHeight="1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7"/>
      <c r="AF19" s="2"/>
      <c r="AG19" s="2"/>
      <c r="AH19" s="52"/>
      <c r="AI19" s="52"/>
      <c r="AJ19" s="52"/>
      <c r="AK19" s="2"/>
      <c r="AL19" s="2"/>
      <c r="AM19" s="2"/>
      <c r="AN19" s="2"/>
      <c r="AO19" s="2"/>
      <c r="AP19" s="2"/>
      <c r="AQ19" s="2"/>
    </row>
    <row r="20" spans="1:43" ht="15.75" customHeight="1">
      <c r="A20" s="61" t="s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1" t="s">
        <v>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4" t="s">
        <v>0</v>
      </c>
      <c r="C23" s="75"/>
      <c r="D23" s="7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7"/>
      <c r="C24" s="71"/>
      <c r="D24" s="78"/>
      <c r="E24" s="32"/>
      <c r="F24" s="62" t="s">
        <v>52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7"/>
      <c r="C25" s="71"/>
      <c r="D25" s="78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7"/>
      <c r="C26" s="71"/>
      <c r="D26" s="78"/>
      <c r="E26" s="32"/>
      <c r="F26" s="62" t="s">
        <v>53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79"/>
      <c r="C27" s="80"/>
      <c r="D27" s="81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69" t="s">
        <v>34</v>
      </c>
      <c r="C28" s="69"/>
      <c r="D28" s="69"/>
      <c r="E28" s="55" t="str">
        <f>AK9&amp;"万円"</f>
        <v>6.9万円</v>
      </c>
      <c r="F28" s="56"/>
      <c r="G28" s="56"/>
      <c r="H28" s="56"/>
      <c r="I28" s="56"/>
      <c r="J28" s="56"/>
      <c r="K28" s="57"/>
      <c r="L28" s="65" t="s">
        <v>35</v>
      </c>
      <c r="M28" s="65"/>
      <c r="N28" s="65"/>
      <c r="O28" s="65"/>
      <c r="P28" s="65"/>
      <c r="Q28" s="90" t="str">
        <f>AK11</f>
        <v>Grande東本町　101号室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69"/>
      <c r="C29" s="69"/>
      <c r="D29" s="69"/>
      <c r="E29" s="58"/>
      <c r="F29" s="59"/>
      <c r="G29" s="59"/>
      <c r="H29" s="59"/>
      <c r="I29" s="59"/>
      <c r="J29" s="59"/>
      <c r="K29" s="60"/>
      <c r="L29" s="65" t="s">
        <v>36</v>
      </c>
      <c r="M29" s="65"/>
      <c r="N29" s="65"/>
      <c r="O29" s="65"/>
      <c r="P29" s="65"/>
      <c r="Q29" s="90" t="str">
        <f>AK13</f>
        <v>尼崎市東本町3丁目48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5" t="s">
        <v>37</v>
      </c>
      <c r="C30" s="65"/>
      <c r="D30" s="65"/>
      <c r="E30" s="82" t="s">
        <v>38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5"/>
      <c r="C31" s="65"/>
      <c r="D31" s="65"/>
      <c r="E31" s="66" t="s">
        <v>39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53" t="s">
        <v>7</v>
      </c>
      <c r="Z31" s="54"/>
      <c r="AA31" s="38" t="str">
        <f>IF($AK$15=1,"〇","")</f>
        <v>〇</v>
      </c>
      <c r="AB31" s="53" t="s">
        <v>8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5"/>
      <c r="C32" s="65"/>
      <c r="D32" s="65"/>
      <c r="E32" s="66" t="s">
        <v>6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53" t="s">
        <v>7</v>
      </c>
      <c r="Z32" s="54"/>
      <c r="AA32" s="38" t="str">
        <f>IF($AK$15=1,"〇","")</f>
        <v>〇</v>
      </c>
      <c r="AB32" s="53" t="s">
        <v>8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5"/>
      <c r="C33" s="65"/>
      <c r="D33" s="65"/>
      <c r="E33" s="66" t="s">
        <v>46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53" t="s">
        <v>7</v>
      </c>
      <c r="Z33" s="54"/>
      <c r="AA33" s="38" t="str">
        <f>IF($AK$15=1,"〇","")</f>
        <v>〇</v>
      </c>
      <c r="AB33" s="53" t="s">
        <v>8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5"/>
      <c r="C34" s="65"/>
      <c r="D34" s="65"/>
      <c r="E34" s="66" t="s">
        <v>43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53" t="s">
        <v>7</v>
      </c>
      <c r="Z34" s="54"/>
      <c r="AA34" s="38" t="str">
        <f>IF($AK$15=1,"〇","")</f>
        <v>〇</v>
      </c>
      <c r="AB34" s="53" t="s">
        <v>8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5" t="s">
        <v>40</v>
      </c>
      <c r="C35" s="65"/>
      <c r="D35" s="65"/>
      <c r="E35" s="87" t="s">
        <v>44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5" t="s">
        <v>9</v>
      </c>
      <c r="C36" s="65"/>
      <c r="D36" s="65"/>
      <c r="E36" s="83" t="s">
        <v>10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53" t="s">
        <v>7</v>
      </c>
      <c r="Z36" s="54"/>
      <c r="AA36" s="38" t="str">
        <f>IF($AK$16=1,"〇","")</f>
        <v>〇</v>
      </c>
      <c r="AB36" s="53" t="s">
        <v>8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5"/>
      <c r="C37" s="65"/>
      <c r="D37" s="65"/>
      <c r="E37" s="83" t="s">
        <v>11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2" t="s">
        <v>7</v>
      </c>
      <c r="Z37" s="82"/>
      <c r="AA37" s="38" t="str">
        <f>IF($AK$16=1,"〇","")</f>
        <v>〇</v>
      </c>
      <c r="AB37" s="82" t="s">
        <v>8</v>
      </c>
      <c r="AC37" s="82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1" t="s">
        <v>41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6" t="s">
        <v>42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 t="str">
        <f ca="1">TEXT(AG4,"yyyy 年 mm 月 d 日")</f>
        <v>2024 年 10 月 20 日</v>
      </c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18"/>
      <c r="R44" s="18" t="s">
        <v>47</v>
      </c>
      <c r="S44" s="84" t="s">
        <v>48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4" t="s">
        <v>49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2024-10-20T01:56:59Z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